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K14" i="8" l="1"/>
  <c r="AK17" i="8"/>
  <c r="AK20" i="8"/>
  <c r="AK24" i="8"/>
  <c r="AK30" i="8"/>
  <c r="AK31" i="8"/>
  <c r="AK32" i="8"/>
  <c r="AK17" i="7"/>
  <c r="AK23" i="7"/>
  <c r="AK24" i="7"/>
  <c r="AK25" i="7"/>
  <c r="AK33" i="7"/>
  <c r="AK38" i="6"/>
  <c r="AK35" i="5"/>
  <c r="AK17" i="4"/>
  <c r="AK18" i="4"/>
  <c r="AK19" i="4"/>
  <c r="AK22" i="2"/>
  <c r="AK23" i="2"/>
  <c r="AK24" i="2"/>
  <c r="AK25" i="2"/>
  <c r="AK19" i="3"/>
  <c r="AK20" i="3"/>
  <c r="AK21" i="3"/>
  <c r="AK22" i="3"/>
  <c r="AJ38" i="6" l="1"/>
  <c r="AJ35" i="5"/>
  <c r="AL31" i="6"/>
  <c r="AL35" i="6"/>
  <c r="AL30" i="5" l="1"/>
  <c r="AL20" i="3"/>
  <c r="AL14" i="8"/>
  <c r="AL22" i="2"/>
  <c r="AL19" i="3"/>
  <c r="AL33" i="6"/>
  <c r="AL21" i="3"/>
  <c r="AL37" i="6"/>
  <c r="AL31" i="8"/>
  <c r="AL17" i="8"/>
  <c r="AL25" i="2"/>
  <c r="AL17" i="4"/>
  <c r="AL23" i="2"/>
  <c r="AL33" i="5"/>
  <c r="AL29" i="5"/>
  <c r="AL18" i="4"/>
  <c r="AL36" i="6"/>
  <c r="AL32" i="8"/>
  <c r="AL28" i="5"/>
  <c r="AL18" i="3"/>
  <c r="AL22" i="3" s="1"/>
  <c r="AL31" i="5"/>
  <c r="AL34" i="5"/>
  <c r="AL30" i="6"/>
  <c r="AL24" i="2"/>
  <c r="AL35" i="5"/>
  <c r="AL38" i="6"/>
  <c r="AL34" i="6"/>
  <c r="AL24" i="8"/>
  <c r="AL20" i="8"/>
  <c r="AL32" i="6"/>
  <c r="AL32" i="5"/>
  <c r="AL19" i="4"/>
  <c r="AL30" i="8"/>
  <c r="AL33" i="7"/>
  <c r="AL24" i="7" l="1"/>
  <c r="AL29" i="7"/>
  <c r="AL25" i="7"/>
  <c r="AL23" i="7"/>
  <c r="AL14" i="7"/>
  <c r="AL16" i="7"/>
  <c r="AL17" i="7" s="1"/>
  <c r="AI30" i="8"/>
  <c r="AI31" i="8"/>
  <c r="AI32" i="8"/>
  <c r="AI24" i="8"/>
  <c r="AI20" i="8"/>
  <c r="AI17" i="8"/>
  <c r="AI14" i="8"/>
  <c r="AI33" i="7"/>
  <c r="AI29" i="7"/>
  <c r="AI23" i="7"/>
  <c r="AI24" i="7"/>
  <c r="AI25" i="7"/>
  <c r="AJ30" i="8" l="1"/>
  <c r="AJ17" i="8"/>
  <c r="AJ24" i="8"/>
  <c r="AJ20" i="8"/>
  <c r="AJ32" i="8"/>
  <c r="AJ14" i="8"/>
  <c r="AJ31" i="8"/>
  <c r="AJ18" i="4"/>
  <c r="AJ19" i="4"/>
  <c r="AJ17" i="4"/>
  <c r="AJ22" i="3"/>
  <c r="AJ20" i="3"/>
  <c r="AJ21" i="3" l="1"/>
  <c r="AJ19" i="3"/>
  <c r="AJ25" i="2" l="1"/>
  <c r="AJ22" i="2"/>
  <c r="AJ23" i="2"/>
  <c r="AJ24" i="2"/>
  <c r="AI21" i="3" l="1"/>
  <c r="AI35" i="5"/>
  <c r="AI20" i="3"/>
  <c r="AI22" i="2"/>
  <c r="AI18" i="4"/>
  <c r="AI25" i="2"/>
  <c r="AI22" i="3"/>
  <c r="AI19" i="3"/>
  <c r="AI24" i="2"/>
  <c r="AI17" i="4"/>
  <c r="AI38" i="6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4" i="7"/>
  <c r="AE16" i="7" s="1"/>
  <c r="AE17" i="7" s="1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<sst xmlns="http://schemas.openxmlformats.org/spreadsheetml/2006/main" count="386" uniqueCount="162">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</sst>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v>Ratio Renuncia/Víctima</c:v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Renuncias'!$K$11:$AL$11</c:f>
              <c:strCache>
                <c:ptCount val="28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  <c:pt idx="25">
                  <c:v>2020 T2</c:v>
                </c:pt>
                <c:pt idx="26">
                  <c:v>2020 T3</c:v>
                </c:pt>
                <c:pt idx="27">
                  <c:v>2020 T4</c:v>
                </c:pt>
              </c:strCache>
            </c:strRef>
          </c:cat>
          <c:val>
            <c:numRef>
              <c:f>'Denuncias, Víctimas y Renuncias'!$K$24:$AL$24</c:f>
              <c:numCache>
                <c:formatCode>0.0</c:formatCode>
                <c:ptCount val="28"/>
                <c:pt idx="0">
                  <c:v>0.12498766893558252</c:v>
                </c:pt>
                <c:pt idx="1">
                  <c:v>0.13211773242058109</c:v>
                </c:pt>
                <c:pt idx="2">
                  <c:v>0.11975542905334177</c:v>
                </c:pt>
                <c:pt idx="3">
                  <c:v>0.11949985682924501</c:v>
                </c:pt>
                <c:pt idx="4">
                  <c:v>0.11725481134255439</c:v>
                </c:pt>
                <c:pt idx="5">
                  <c:v>0.12444180745089467</c:v>
                </c:pt>
                <c:pt idx="6">
                  <c:v>0.11950749147010829</c:v>
                </c:pt>
                <c:pt idx="7">
                  <c:v>0.11322802363439045</c:v>
                </c:pt>
                <c:pt idx="8">
                  <c:v>0.10737478871986478</c:v>
                </c:pt>
                <c:pt idx="9">
                  <c:v>0.12002986230160925</c:v>
                </c:pt>
                <c:pt idx="10">
                  <c:v>0.11081953446873277</c:v>
                </c:pt>
                <c:pt idx="11">
                  <c:v>0.1127030976874803</c:v>
                </c:pt>
                <c:pt idx="12">
                  <c:v>0.10301414500481375</c:v>
                </c:pt>
                <c:pt idx="13">
                  <c:v>9.9861791093724381E-2</c:v>
                </c:pt>
                <c:pt idx="14">
                  <c:v>0.10152097773641285</c:v>
                </c:pt>
                <c:pt idx="15">
                  <c:v>0.1</c:v>
                </c:pt>
                <c:pt idx="16">
                  <c:v>0.112</c:v>
                </c:pt>
                <c:pt idx="17">
                  <c:v>0.11</c:v>
                </c:pt>
                <c:pt idx="18">
                  <c:v>0.109</c:v>
                </c:pt>
                <c:pt idx="19">
                  <c:v>0.106</c:v>
                </c:pt>
                <c:pt idx="20">
                  <c:v>9.7335508428493742E-2</c:v>
                </c:pt>
                <c:pt idx="21">
                  <c:v>0.10719727293856364</c:v>
                </c:pt>
                <c:pt idx="22">
                  <c:v>0.10593093266280652</c:v>
                </c:pt>
                <c:pt idx="23">
                  <c:v>0.11244377811094453</c:v>
                </c:pt>
                <c:pt idx="24">
                  <c:v>0.10686913339265723</c:v>
                </c:pt>
                <c:pt idx="25">
                  <c:v>9.4786729857819899E-2</c:v>
                </c:pt>
                <c:pt idx="26">
                  <c:v>0.10830342302411293</c:v>
                </c:pt>
                <c:pt idx="27">
                  <c:v>9.8488001109723958E-2</c:v>
                </c:pt>
              </c:numCache>
            </c:numRef>
          </c:val>
          <c:smooth val="0"/>
        </c:ser>
        <c:ser>
          <c:idx val="1"/>
          <c:order val="1"/>
          <c:tx>
            <c:v>Ratio Renuncias extranjeras/Víctimas extranjeras</c:v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Renuncias'!$K$11:$AL$11</c:f>
              <c:strCache>
                <c:ptCount val="28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  <c:pt idx="25">
                  <c:v>2020 T2</c:v>
                </c:pt>
                <c:pt idx="26">
                  <c:v>2020 T3</c:v>
                </c:pt>
                <c:pt idx="27">
                  <c:v>2020 T4</c:v>
                </c:pt>
              </c:strCache>
            </c:strRef>
          </c:cat>
          <c:val>
            <c:numRef>
              <c:f>'Denuncias, Víctimas y Renuncias'!$K$25:$AL$25</c:f>
              <c:numCache>
                <c:formatCode>0.0</c:formatCode>
                <c:ptCount val="28"/>
                <c:pt idx="0">
                  <c:v>0.14931095223292923</c:v>
                </c:pt>
                <c:pt idx="1">
                  <c:v>0.16350200143692908</c:v>
                </c:pt>
                <c:pt idx="2">
                  <c:v>0.14060731799321011</c:v>
                </c:pt>
                <c:pt idx="3">
                  <c:v>0.14625815133009004</c:v>
                </c:pt>
                <c:pt idx="4">
                  <c:v>0.14287310098302056</c:v>
                </c:pt>
                <c:pt idx="5">
                  <c:v>0.15998741082668905</c:v>
                </c:pt>
                <c:pt idx="6">
                  <c:v>0.15077650930782679</c:v>
                </c:pt>
                <c:pt idx="7">
                  <c:v>0.15573227302849568</c:v>
                </c:pt>
                <c:pt idx="8">
                  <c:v>0.1287235186579202</c:v>
                </c:pt>
                <c:pt idx="9">
                  <c:v>0.15031897926634769</c:v>
                </c:pt>
                <c:pt idx="10">
                  <c:v>0.14271375125467653</c:v>
                </c:pt>
                <c:pt idx="11">
                  <c:v>0.14305835010060361</c:v>
                </c:pt>
                <c:pt idx="12">
                  <c:v>0.13743329542472224</c:v>
                </c:pt>
                <c:pt idx="13">
                  <c:v>0.13388114209827356</c:v>
                </c:pt>
                <c:pt idx="14">
                  <c:v>0.12134884825457136</c:v>
                </c:pt>
                <c:pt idx="15">
                  <c:v>0.128</c:v>
                </c:pt>
                <c:pt idx="16">
                  <c:v>0.127</c:v>
                </c:pt>
                <c:pt idx="17">
                  <c:v>0.12</c:v>
                </c:pt>
                <c:pt idx="18">
                  <c:v>0.13200000000000001</c:v>
                </c:pt>
                <c:pt idx="19">
                  <c:v>0.121</c:v>
                </c:pt>
                <c:pt idx="20">
                  <c:v>0.10476861639652338</c:v>
                </c:pt>
                <c:pt idx="21">
                  <c:v>0.12599501487496984</c:v>
                </c:pt>
                <c:pt idx="22">
                  <c:v>0.12891447830360905</c:v>
                </c:pt>
                <c:pt idx="23">
                  <c:v>0.11766473814711849</c:v>
                </c:pt>
                <c:pt idx="24">
                  <c:v>0.12122258677257813</c:v>
                </c:pt>
                <c:pt idx="25">
                  <c:v>0.1074463225216994</c:v>
                </c:pt>
                <c:pt idx="26">
                  <c:v>0.12281595806639488</c:v>
                </c:pt>
                <c:pt idx="27">
                  <c:v>0.11868261455525607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7952"/>
        <c:axId val="152942784"/>
      </c:lineChart>
      <c:catAx>
        <c:axId val="14303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52942784"/>
        <c:crosses val="autoZero"/>
        <c:auto val="1"/>
        <c:lblAlgn val="ctr"/>
        <c:lblOffset val="100"/>
        <c:noMultiLvlLbl val="0"/>
      </c:catAx>
      <c:valAx>
        <c:axId val="152942784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43037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Medidas'!$M$13:$AL$13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'Órdenes y Medidas'!$M$19:$AL$19</c:f>
              <c:numCache>
                <c:formatCode>0.0%</c:formatCode>
                <c:ptCount val="26"/>
                <c:pt idx="0">
                  <c:v>0.55841943908254799</c:v>
                </c:pt>
                <c:pt idx="1">
                  <c:v>0.56974581525108492</c:v>
                </c:pt>
                <c:pt idx="2">
                  <c:v>0.57017126546146524</c:v>
                </c:pt>
                <c:pt idx="3">
                  <c:v>0.55854978354978357</c:v>
                </c:pt>
                <c:pt idx="4">
                  <c:v>0.56796413287140823</c:v>
                </c:pt>
                <c:pt idx="5">
                  <c:v>0.6</c:v>
                </c:pt>
                <c:pt idx="6">
                  <c:v>0.63047054952286941</c:v>
                </c:pt>
                <c:pt idx="7">
                  <c:v>0.63659121727339107</c:v>
                </c:pt>
                <c:pt idx="8">
                  <c:v>0.64722743896411983</c:v>
                </c:pt>
                <c:pt idx="9">
                  <c:v>0.65331143951833603</c:v>
                </c:pt>
                <c:pt idx="10">
                  <c:v>0.6773680864589956</c:v>
                </c:pt>
                <c:pt idx="11">
                  <c:v>0.67906658855692248</c:v>
                </c:pt>
                <c:pt idx="12">
                  <c:v>0.68163682864450126</c:v>
                </c:pt>
                <c:pt idx="13">
                  <c:v>0.66800000000000004</c:v>
                </c:pt>
                <c:pt idx="14">
                  <c:v>0.68700000000000006</c:v>
                </c:pt>
                <c:pt idx="15">
                  <c:v>0.67800000000000005</c:v>
                </c:pt>
                <c:pt idx="16">
                  <c:v>0.67900000000000005</c:v>
                </c:pt>
                <c:pt idx="17">
                  <c:v>0.72199999999999998</c:v>
                </c:pt>
                <c:pt idx="18">
                  <c:v>0.67103882476390342</c:v>
                </c:pt>
                <c:pt idx="19">
                  <c:v>0.70434613135840962</c:v>
                </c:pt>
                <c:pt idx="20">
                  <c:v>0.72550806525107081</c:v>
                </c:pt>
                <c:pt idx="21">
                  <c:v>0.71300853842290302</c:v>
                </c:pt>
                <c:pt idx="22">
                  <c:v>0.70748821401162154</c:v>
                </c:pt>
                <c:pt idx="23">
                  <c:v>0.70772214813916834</c:v>
                </c:pt>
                <c:pt idx="24">
                  <c:v>0.71078762171020915</c:v>
                </c:pt>
                <c:pt idx="25">
                  <c:v>0.69287020109689212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83392"/>
        <c:axId val="153691264"/>
      </c:lineChart>
      <c:catAx>
        <c:axId val="143483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53691264"/>
        <c:crosses val="autoZero"/>
        <c:auto val="1"/>
        <c:lblAlgn val="ctr"/>
        <c:lblOffset val="100"/>
        <c:noMultiLvlLbl val="0"/>
      </c:catAx>
      <c:valAx>
        <c:axId val="1536912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3483392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Medidas'!$M$13:$AL$13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'Órdenes y Medidas'!$M$14:$AL$14</c:f>
              <c:numCache>
                <c:formatCode>#,##0</c:formatCode>
                <c:ptCount val="26"/>
                <c:pt idx="0">
                  <c:v>8807</c:v>
                </c:pt>
                <c:pt idx="1">
                  <c:v>8065</c:v>
                </c:pt>
                <c:pt idx="2">
                  <c:v>8408</c:v>
                </c:pt>
                <c:pt idx="3">
                  <c:v>9240</c:v>
                </c:pt>
                <c:pt idx="4">
                  <c:v>9814</c:v>
                </c:pt>
                <c:pt idx="5">
                  <c:v>8830</c:v>
                </c:pt>
                <c:pt idx="6">
                  <c:v>9117</c:v>
                </c:pt>
                <c:pt idx="7">
                  <c:v>9587</c:v>
                </c:pt>
                <c:pt idx="8">
                  <c:v>10117</c:v>
                </c:pt>
                <c:pt idx="9">
                  <c:v>9135</c:v>
                </c:pt>
                <c:pt idx="10">
                  <c:v>9438</c:v>
                </c:pt>
                <c:pt idx="11">
                  <c:v>10242</c:v>
                </c:pt>
                <c:pt idx="12">
                  <c:v>9775</c:v>
                </c:pt>
                <c:pt idx="13">
                  <c:v>9033</c:v>
                </c:pt>
                <c:pt idx="14">
                  <c:v>9104</c:v>
                </c:pt>
                <c:pt idx="15">
                  <c:v>9906</c:v>
                </c:pt>
                <c:pt idx="16">
                  <c:v>10257</c:v>
                </c:pt>
                <c:pt idx="17">
                  <c:v>9909</c:v>
                </c:pt>
                <c:pt idx="18">
                  <c:v>9530</c:v>
                </c:pt>
                <c:pt idx="19">
                  <c:v>10262</c:v>
                </c:pt>
                <c:pt idx="20">
                  <c:v>10973</c:v>
                </c:pt>
                <c:pt idx="21">
                  <c:v>9955</c:v>
                </c:pt>
                <c:pt idx="22">
                  <c:v>9121</c:v>
                </c:pt>
                <c:pt idx="23">
                  <c:v>8249</c:v>
                </c:pt>
                <c:pt idx="24">
                  <c:v>10373</c:v>
                </c:pt>
                <c:pt idx="25">
                  <c:v>8205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84928"/>
        <c:axId val="196839680"/>
      </c:lineChart>
      <c:catAx>
        <c:axId val="143484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96839680"/>
        <c:crosses val="autoZero"/>
        <c:auto val="1"/>
        <c:lblAlgn val="ctr"/>
        <c:lblOffset val="100"/>
        <c:noMultiLvlLbl val="0"/>
      </c:catAx>
      <c:valAx>
        <c:axId val="196839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3484928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v>Españoles</c:v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Enjuiciados!$M$18:$AL$18</c:f>
              <c:numCache>
                <c:formatCode>0.0%</c:formatCode>
                <c:ptCount val="26"/>
                <c:pt idx="0">
                  <c:v>0.78240355259505967</c:v>
                </c:pt>
                <c:pt idx="1">
                  <c:v>0.70516556291390731</c:v>
                </c:pt>
                <c:pt idx="2">
                  <c:v>0.7164536741214057</c:v>
                </c:pt>
                <c:pt idx="3">
                  <c:v>0.7345995893223819</c:v>
                </c:pt>
                <c:pt idx="4">
                  <c:v>0.77458174346932784</c:v>
                </c:pt>
                <c:pt idx="5">
                  <c:v>0.74314417594352433</c:v>
                </c:pt>
                <c:pt idx="6">
                  <c:v>0.7747222222222222</c:v>
                </c:pt>
                <c:pt idx="7">
                  <c:v>0.79123120061177665</c:v>
                </c:pt>
                <c:pt idx="8">
                  <c:v>0.8421472229604039</c:v>
                </c:pt>
                <c:pt idx="9">
                  <c:v>0.78710222472542946</c:v>
                </c:pt>
                <c:pt idx="10">
                  <c:v>0.8060298826040555</c:v>
                </c:pt>
                <c:pt idx="11">
                  <c:v>0.81177654755913442</c:v>
                </c:pt>
                <c:pt idx="12">
                  <c:v>0.84385201305767144</c:v>
                </c:pt>
                <c:pt idx="13">
                  <c:v>0.80900000000000005</c:v>
                </c:pt>
                <c:pt idx="14">
                  <c:v>0.81899999999999995</c:v>
                </c:pt>
                <c:pt idx="15">
                  <c:v>0.83399999999999996</c:v>
                </c:pt>
                <c:pt idx="16">
                  <c:v>0.876</c:v>
                </c:pt>
                <c:pt idx="17">
                  <c:v>0.83599999999999997</c:v>
                </c:pt>
                <c:pt idx="18">
                  <c:v>0.84223366766061258</c:v>
                </c:pt>
                <c:pt idx="19">
                  <c:v>0.85323446688826388</c:v>
                </c:pt>
                <c:pt idx="20">
                  <c:v>0.89463647199046481</c:v>
                </c:pt>
                <c:pt idx="21">
                  <c:v>0.84670100564140294</c:v>
                </c:pt>
                <c:pt idx="22">
                  <c:v>0.84907300115874851</c:v>
                </c:pt>
                <c:pt idx="23">
                  <c:v>0.90115761353517365</c:v>
                </c:pt>
                <c:pt idx="24">
                  <c:v>0.88574195110142817</c:v>
                </c:pt>
                <c:pt idx="25">
                  <c:v>0.8406919700490576</c:v>
                </c:pt>
              </c:numCache>
            </c:numRef>
          </c:val>
          <c:smooth val="0"/>
        </c:ser>
        <c:ser>
          <c:idx val="1"/>
          <c:order val="1"/>
          <c:tx>
            <c:v>Extranjeros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Enjuiciados!$M$19:$AL$19</c:f>
              <c:numCache>
                <c:formatCode>0.0%</c:formatCode>
                <c:ptCount val="26"/>
                <c:pt idx="0">
                  <c:v>0.85443037974683544</c:v>
                </c:pt>
                <c:pt idx="1">
                  <c:v>0.83226397800183316</c:v>
                </c:pt>
                <c:pt idx="2">
                  <c:v>0.8125</c:v>
                </c:pt>
                <c:pt idx="3">
                  <c:v>0.82901554404145072</c:v>
                </c:pt>
                <c:pt idx="4">
                  <c:v>0.88859878154917316</c:v>
                </c:pt>
                <c:pt idx="5">
                  <c:v>0.84739336492890993</c:v>
                </c:pt>
                <c:pt idx="6">
                  <c:v>0.84593023255813948</c:v>
                </c:pt>
                <c:pt idx="7">
                  <c:v>0.88412017167381973</c:v>
                </c:pt>
                <c:pt idx="8">
                  <c:v>0.90783034257748774</c:v>
                </c:pt>
                <c:pt idx="9">
                  <c:v>0.88475177304964536</c:v>
                </c:pt>
                <c:pt idx="10">
                  <c:v>0.88669527896995703</c:v>
                </c:pt>
                <c:pt idx="11">
                  <c:v>0.89885931558935361</c:v>
                </c:pt>
                <c:pt idx="12">
                  <c:v>0.92028413575374901</c:v>
                </c:pt>
                <c:pt idx="13">
                  <c:v>0.88100000000000001</c:v>
                </c:pt>
                <c:pt idx="14">
                  <c:v>0.90200000000000002</c:v>
                </c:pt>
                <c:pt idx="15">
                  <c:v>0.89700000000000002</c:v>
                </c:pt>
                <c:pt idx="16">
                  <c:v>0.93100000000000005</c:v>
                </c:pt>
                <c:pt idx="17">
                  <c:v>0.90300000000000002</c:v>
                </c:pt>
                <c:pt idx="18">
                  <c:v>0.91034985422740522</c:v>
                </c:pt>
                <c:pt idx="19">
                  <c:v>0.90456989247311825</c:v>
                </c:pt>
                <c:pt idx="20">
                  <c:v>0.95205047318611991</c:v>
                </c:pt>
                <c:pt idx="21">
                  <c:v>0.91791577444682371</c:v>
                </c:pt>
                <c:pt idx="22">
                  <c:v>0.91666666666666663</c:v>
                </c:pt>
                <c:pt idx="23">
                  <c:v>0.95118733509234832</c:v>
                </c:pt>
                <c:pt idx="24">
                  <c:v>0.93706733794839525</c:v>
                </c:pt>
                <c:pt idx="25">
                  <c:v>0.89153254023792861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97888"/>
        <c:axId val="196842560"/>
      </c:lineChart>
      <c:catAx>
        <c:axId val="146597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96842560"/>
        <c:crosses val="autoZero"/>
        <c:auto val="1"/>
        <c:lblAlgn val="ctr"/>
        <c:lblOffset val="100"/>
        <c:noMultiLvlLbl val="0"/>
      </c:catAx>
      <c:valAx>
        <c:axId val="196842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659788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Penales'!$M$28:$AL$28</c:f>
              <c:numCache>
                <c:formatCode>#,##0</c:formatCode>
                <c:ptCount val="26"/>
                <c:pt idx="0">
                  <c:v>317</c:v>
                </c:pt>
                <c:pt idx="1">
                  <c:v>355</c:v>
                </c:pt>
                <c:pt idx="2">
                  <c:v>229</c:v>
                </c:pt>
                <c:pt idx="3">
                  <c:v>238</c:v>
                </c:pt>
                <c:pt idx="4">
                  <c:v>216</c:v>
                </c:pt>
                <c:pt idx="5">
                  <c:v>295</c:v>
                </c:pt>
                <c:pt idx="6">
                  <c:v>351</c:v>
                </c:pt>
                <c:pt idx="7">
                  <c:v>306</c:v>
                </c:pt>
                <c:pt idx="8">
                  <c:v>295</c:v>
                </c:pt>
                <c:pt idx="9">
                  <c:v>280</c:v>
                </c:pt>
                <c:pt idx="10">
                  <c:v>385</c:v>
                </c:pt>
                <c:pt idx="11">
                  <c:v>389</c:v>
                </c:pt>
                <c:pt idx="12">
                  <c:v>360</c:v>
                </c:pt>
                <c:pt idx="13">
                  <c:v>432</c:v>
                </c:pt>
                <c:pt idx="14">
                  <c:v>350</c:v>
                </c:pt>
                <c:pt idx="15">
                  <c:v>352</c:v>
                </c:pt>
                <c:pt idx="16">
                  <c:v>354</c:v>
                </c:pt>
                <c:pt idx="17">
                  <c:v>364</c:v>
                </c:pt>
                <c:pt idx="18">
                  <c:v>334</c:v>
                </c:pt>
                <c:pt idx="19">
                  <c:v>406</c:v>
                </c:pt>
                <c:pt idx="20">
                  <c:v>401</c:v>
                </c:pt>
                <c:pt idx="21">
                  <c:v>437</c:v>
                </c:pt>
                <c:pt idx="22">
                  <c:v>387</c:v>
                </c:pt>
                <c:pt idx="23">
                  <c:v>325</c:v>
                </c:pt>
                <c:pt idx="24">
                  <c:v>437</c:v>
                </c:pt>
                <c:pt idx="25">
                  <c:v>395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Penales'!$M$29:$AL$29</c:f>
              <c:numCache>
                <c:formatCode>#,##0</c:formatCode>
                <c:ptCount val="26"/>
                <c:pt idx="0">
                  <c:v>824</c:v>
                </c:pt>
                <c:pt idx="1">
                  <c:v>855</c:v>
                </c:pt>
                <c:pt idx="2">
                  <c:v>853</c:v>
                </c:pt>
                <c:pt idx="3">
                  <c:v>877</c:v>
                </c:pt>
                <c:pt idx="4">
                  <c:v>937</c:v>
                </c:pt>
                <c:pt idx="5">
                  <c:v>846</c:v>
                </c:pt>
                <c:pt idx="6">
                  <c:v>803</c:v>
                </c:pt>
                <c:pt idx="7">
                  <c:v>846</c:v>
                </c:pt>
                <c:pt idx="8">
                  <c:v>898</c:v>
                </c:pt>
                <c:pt idx="9">
                  <c:v>757</c:v>
                </c:pt>
                <c:pt idx="10">
                  <c:v>763</c:v>
                </c:pt>
                <c:pt idx="11">
                  <c:v>1020</c:v>
                </c:pt>
                <c:pt idx="12">
                  <c:v>817</c:v>
                </c:pt>
                <c:pt idx="13">
                  <c:v>747</c:v>
                </c:pt>
                <c:pt idx="14">
                  <c:v>950</c:v>
                </c:pt>
                <c:pt idx="15">
                  <c:v>872</c:v>
                </c:pt>
                <c:pt idx="16">
                  <c:v>906</c:v>
                </c:pt>
                <c:pt idx="17">
                  <c:v>894</c:v>
                </c:pt>
                <c:pt idx="18">
                  <c:v>727</c:v>
                </c:pt>
                <c:pt idx="19">
                  <c:v>1055</c:v>
                </c:pt>
                <c:pt idx="20">
                  <c:v>1035</c:v>
                </c:pt>
                <c:pt idx="21">
                  <c:v>876</c:v>
                </c:pt>
                <c:pt idx="22">
                  <c:v>713</c:v>
                </c:pt>
                <c:pt idx="23">
                  <c:v>755</c:v>
                </c:pt>
                <c:pt idx="24">
                  <c:v>852</c:v>
                </c:pt>
                <c:pt idx="25">
                  <c:v>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Penales'!$M$30:$AL$30</c:f>
              <c:numCache>
                <c:formatCode>#,##0</c:formatCode>
                <c:ptCount val="26"/>
                <c:pt idx="0">
                  <c:v>5769</c:v>
                </c:pt>
                <c:pt idx="1">
                  <c:v>5398</c:v>
                </c:pt>
                <c:pt idx="2">
                  <c:v>5150</c:v>
                </c:pt>
                <c:pt idx="3">
                  <c:v>5419</c:v>
                </c:pt>
                <c:pt idx="4">
                  <c:v>5800</c:v>
                </c:pt>
                <c:pt idx="5">
                  <c:v>5420</c:v>
                </c:pt>
                <c:pt idx="6">
                  <c:v>5416</c:v>
                </c:pt>
                <c:pt idx="7">
                  <c:v>6022</c:v>
                </c:pt>
                <c:pt idx="8">
                  <c:v>6241</c:v>
                </c:pt>
                <c:pt idx="9">
                  <c:v>5807</c:v>
                </c:pt>
                <c:pt idx="10">
                  <c:v>5769</c:v>
                </c:pt>
                <c:pt idx="11">
                  <c:v>6337</c:v>
                </c:pt>
                <c:pt idx="12">
                  <c:v>6122</c:v>
                </c:pt>
                <c:pt idx="13">
                  <c:v>5646</c:v>
                </c:pt>
                <c:pt idx="14">
                  <c:v>5758</c:v>
                </c:pt>
                <c:pt idx="15">
                  <c:v>6194</c:v>
                </c:pt>
                <c:pt idx="16">
                  <c:v>6638</c:v>
                </c:pt>
                <c:pt idx="17">
                  <c:v>6685</c:v>
                </c:pt>
                <c:pt idx="18">
                  <c:v>5704</c:v>
                </c:pt>
                <c:pt idx="19">
                  <c:v>6694</c:v>
                </c:pt>
                <c:pt idx="20">
                  <c:v>7130</c:v>
                </c:pt>
                <c:pt idx="21">
                  <c:v>6426</c:v>
                </c:pt>
                <c:pt idx="22">
                  <c:v>5904</c:v>
                </c:pt>
                <c:pt idx="23">
                  <c:v>5603</c:v>
                </c:pt>
                <c:pt idx="24">
                  <c:v>6890</c:v>
                </c:pt>
                <c:pt idx="25">
                  <c:v>5474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Penales'!$M$31:$AL$31</c:f>
              <c:numCache>
                <c:formatCode>#,##0</c:formatCode>
                <c:ptCount val="26"/>
                <c:pt idx="0">
                  <c:v>5646</c:v>
                </c:pt>
                <c:pt idx="1">
                  <c:v>5347</c:v>
                </c:pt>
                <c:pt idx="2">
                  <c:v>5026</c:v>
                </c:pt>
                <c:pt idx="3">
                  <c:v>5513</c:v>
                </c:pt>
                <c:pt idx="4">
                  <c:v>5766</c:v>
                </c:pt>
                <c:pt idx="5">
                  <c:v>5437</c:v>
                </c:pt>
                <c:pt idx="6">
                  <c:v>5420</c:v>
                </c:pt>
                <c:pt idx="7">
                  <c:v>5873</c:v>
                </c:pt>
                <c:pt idx="8">
                  <c:v>5985</c:v>
                </c:pt>
                <c:pt idx="9">
                  <c:v>5686</c:v>
                </c:pt>
                <c:pt idx="10">
                  <c:v>5625</c:v>
                </c:pt>
                <c:pt idx="11">
                  <c:v>6036</c:v>
                </c:pt>
                <c:pt idx="12">
                  <c:v>5765</c:v>
                </c:pt>
                <c:pt idx="13">
                  <c:v>5399</c:v>
                </c:pt>
                <c:pt idx="14">
                  <c:v>5513</c:v>
                </c:pt>
                <c:pt idx="15">
                  <c:v>6206</c:v>
                </c:pt>
                <c:pt idx="16">
                  <c:v>6430</c:v>
                </c:pt>
                <c:pt idx="17">
                  <c:v>6685</c:v>
                </c:pt>
                <c:pt idx="18">
                  <c:v>6003</c:v>
                </c:pt>
                <c:pt idx="19">
                  <c:v>6504</c:v>
                </c:pt>
                <c:pt idx="20">
                  <c:v>6902</c:v>
                </c:pt>
                <c:pt idx="21">
                  <c:v>6409</c:v>
                </c:pt>
                <c:pt idx="22">
                  <c:v>5586</c:v>
                </c:pt>
                <c:pt idx="23">
                  <c:v>5367</c:v>
                </c:pt>
                <c:pt idx="24">
                  <c:v>6487</c:v>
                </c:pt>
                <c:pt idx="25">
                  <c:v>5429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Penales'!$M$32:$AL$32</c:f>
              <c:numCache>
                <c:formatCode>#,##0</c:formatCode>
                <c:ptCount val="26"/>
                <c:pt idx="0">
                  <c:v>860</c:v>
                </c:pt>
                <c:pt idx="1">
                  <c:v>923</c:v>
                </c:pt>
                <c:pt idx="2">
                  <c:v>695</c:v>
                </c:pt>
                <c:pt idx="3">
                  <c:v>802</c:v>
                </c:pt>
                <c:pt idx="4">
                  <c:v>739</c:v>
                </c:pt>
                <c:pt idx="5">
                  <c:v>727</c:v>
                </c:pt>
                <c:pt idx="6">
                  <c:v>1072</c:v>
                </c:pt>
                <c:pt idx="7">
                  <c:v>852</c:v>
                </c:pt>
                <c:pt idx="8">
                  <c:v>762</c:v>
                </c:pt>
                <c:pt idx="9">
                  <c:v>560</c:v>
                </c:pt>
                <c:pt idx="10">
                  <c:v>720</c:v>
                </c:pt>
                <c:pt idx="11">
                  <c:v>695</c:v>
                </c:pt>
                <c:pt idx="12">
                  <c:v>770</c:v>
                </c:pt>
                <c:pt idx="13">
                  <c:v>610</c:v>
                </c:pt>
                <c:pt idx="14">
                  <c:v>585</c:v>
                </c:pt>
                <c:pt idx="15">
                  <c:v>877</c:v>
                </c:pt>
                <c:pt idx="16">
                  <c:v>743</c:v>
                </c:pt>
                <c:pt idx="17">
                  <c:v>670</c:v>
                </c:pt>
                <c:pt idx="18">
                  <c:v>573</c:v>
                </c:pt>
                <c:pt idx="19">
                  <c:v>827</c:v>
                </c:pt>
                <c:pt idx="20">
                  <c:v>880</c:v>
                </c:pt>
                <c:pt idx="21">
                  <c:v>640</c:v>
                </c:pt>
                <c:pt idx="22">
                  <c:v>692</c:v>
                </c:pt>
                <c:pt idx="23">
                  <c:v>488</c:v>
                </c:pt>
                <c:pt idx="24">
                  <c:v>545</c:v>
                </c:pt>
                <c:pt idx="25">
                  <c:v>606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Penales'!$M$33:$AL$33</c:f>
              <c:numCache>
                <c:formatCode>#,##0</c:formatCode>
                <c:ptCount val="26"/>
                <c:pt idx="0">
                  <c:v>1275</c:v>
                </c:pt>
                <c:pt idx="1">
                  <c:v>1068</c:v>
                </c:pt>
                <c:pt idx="2">
                  <c:v>988</c:v>
                </c:pt>
                <c:pt idx="3">
                  <c:v>948</c:v>
                </c:pt>
                <c:pt idx="4">
                  <c:v>929</c:v>
                </c:pt>
                <c:pt idx="5">
                  <c:v>988</c:v>
                </c:pt>
                <c:pt idx="6">
                  <c:v>908</c:v>
                </c:pt>
                <c:pt idx="7">
                  <c:v>975</c:v>
                </c:pt>
                <c:pt idx="8">
                  <c:v>1166</c:v>
                </c:pt>
                <c:pt idx="9">
                  <c:v>1010</c:v>
                </c:pt>
                <c:pt idx="10">
                  <c:v>1097</c:v>
                </c:pt>
                <c:pt idx="11">
                  <c:v>1103</c:v>
                </c:pt>
                <c:pt idx="12">
                  <c:v>963</c:v>
                </c:pt>
                <c:pt idx="13">
                  <c:v>1069</c:v>
                </c:pt>
                <c:pt idx="14">
                  <c:v>1196</c:v>
                </c:pt>
                <c:pt idx="15">
                  <c:v>1133</c:v>
                </c:pt>
                <c:pt idx="16">
                  <c:v>1263</c:v>
                </c:pt>
                <c:pt idx="17">
                  <c:v>1349</c:v>
                </c:pt>
                <c:pt idx="18">
                  <c:v>1243</c:v>
                </c:pt>
                <c:pt idx="19">
                  <c:v>1543</c:v>
                </c:pt>
                <c:pt idx="20">
                  <c:v>1624</c:v>
                </c:pt>
                <c:pt idx="21">
                  <c:v>1450</c:v>
                </c:pt>
                <c:pt idx="22">
                  <c:v>1228</c:v>
                </c:pt>
                <c:pt idx="23">
                  <c:v>1099</c:v>
                </c:pt>
                <c:pt idx="24">
                  <c:v>1652</c:v>
                </c:pt>
                <c:pt idx="25">
                  <c:v>1122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95840"/>
        <c:axId val="196844864"/>
      </c:lineChart>
      <c:catAx>
        <c:axId val="14659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96844864"/>
        <c:crosses val="autoZero"/>
        <c:auto val="1"/>
        <c:lblAlgn val="ctr"/>
        <c:lblOffset val="100"/>
        <c:noMultiLvlLbl val="0"/>
      </c:catAx>
      <c:valAx>
        <c:axId val="196844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659584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Civiles'!$M$30:$AL$30</c:f>
              <c:numCache>
                <c:formatCode>#,##0</c:formatCode>
                <c:ptCount val="26"/>
                <c:pt idx="0">
                  <c:v>1056</c:v>
                </c:pt>
                <c:pt idx="1">
                  <c:v>1050</c:v>
                </c:pt>
                <c:pt idx="2">
                  <c:v>1033</c:v>
                </c:pt>
                <c:pt idx="3">
                  <c:v>1025</c:v>
                </c:pt>
                <c:pt idx="4">
                  <c:v>1198</c:v>
                </c:pt>
                <c:pt idx="5">
                  <c:v>1156</c:v>
                </c:pt>
                <c:pt idx="6">
                  <c:v>1266</c:v>
                </c:pt>
                <c:pt idx="7">
                  <c:v>1175</c:v>
                </c:pt>
                <c:pt idx="8">
                  <c:v>1136</c:v>
                </c:pt>
                <c:pt idx="9">
                  <c:v>1112</c:v>
                </c:pt>
                <c:pt idx="10">
                  <c:v>1058</c:v>
                </c:pt>
                <c:pt idx="11">
                  <c:v>1204</c:v>
                </c:pt>
                <c:pt idx="12">
                  <c:v>1120</c:v>
                </c:pt>
                <c:pt idx="13">
                  <c:v>1000</c:v>
                </c:pt>
                <c:pt idx="14">
                  <c:v>1137</c:v>
                </c:pt>
                <c:pt idx="15">
                  <c:v>1239</c:v>
                </c:pt>
                <c:pt idx="16">
                  <c:v>1277</c:v>
                </c:pt>
                <c:pt idx="17">
                  <c:v>1290</c:v>
                </c:pt>
                <c:pt idx="18">
                  <c:v>1139</c:v>
                </c:pt>
                <c:pt idx="19">
                  <c:v>1268</c:v>
                </c:pt>
                <c:pt idx="20">
                  <c:v>1398</c:v>
                </c:pt>
                <c:pt idx="21">
                  <c:v>1266</c:v>
                </c:pt>
                <c:pt idx="22">
                  <c:v>1089</c:v>
                </c:pt>
                <c:pt idx="23">
                  <c:v>1107</c:v>
                </c:pt>
                <c:pt idx="24">
                  <c:v>1265</c:v>
                </c:pt>
                <c:pt idx="25">
                  <c:v>961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Civiles'!$M$31:$AL$31</c:f>
              <c:numCache>
                <c:formatCode>#,##0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9</c:v>
                </c:pt>
                <c:pt idx="3">
                  <c:v>15</c:v>
                </c:pt>
                <c:pt idx="4">
                  <c:v>3</c:v>
                </c:pt>
                <c:pt idx="5">
                  <c:v>33</c:v>
                </c:pt>
                <c:pt idx="6">
                  <c:v>18</c:v>
                </c:pt>
                <c:pt idx="7">
                  <c:v>10</c:v>
                </c:pt>
                <c:pt idx="8">
                  <c:v>24</c:v>
                </c:pt>
                <c:pt idx="9">
                  <c:v>7</c:v>
                </c:pt>
                <c:pt idx="10">
                  <c:v>34</c:v>
                </c:pt>
                <c:pt idx="11">
                  <c:v>26</c:v>
                </c:pt>
                <c:pt idx="12">
                  <c:v>11</c:v>
                </c:pt>
                <c:pt idx="13">
                  <c:v>1</c:v>
                </c:pt>
                <c:pt idx="14">
                  <c:v>10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13</c:v>
                </c:pt>
                <c:pt idx="19">
                  <c:v>23</c:v>
                </c:pt>
                <c:pt idx="20">
                  <c:v>23</c:v>
                </c:pt>
                <c:pt idx="21">
                  <c:v>19</c:v>
                </c:pt>
                <c:pt idx="22">
                  <c:v>21</c:v>
                </c:pt>
                <c:pt idx="23">
                  <c:v>13</c:v>
                </c:pt>
                <c:pt idx="24">
                  <c:v>12</c:v>
                </c:pt>
                <c:pt idx="25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Civiles'!$M$32:$AL$32</c:f>
              <c:numCache>
                <c:formatCode>#,##0</c:formatCode>
                <c:ptCount val="26"/>
                <c:pt idx="0">
                  <c:v>139</c:v>
                </c:pt>
                <c:pt idx="1">
                  <c:v>176</c:v>
                </c:pt>
                <c:pt idx="2">
                  <c:v>171</c:v>
                </c:pt>
                <c:pt idx="3">
                  <c:v>179</c:v>
                </c:pt>
                <c:pt idx="4">
                  <c:v>181</c:v>
                </c:pt>
                <c:pt idx="5">
                  <c:v>257</c:v>
                </c:pt>
                <c:pt idx="6">
                  <c:v>270</c:v>
                </c:pt>
                <c:pt idx="7">
                  <c:v>276</c:v>
                </c:pt>
                <c:pt idx="8">
                  <c:v>235</c:v>
                </c:pt>
                <c:pt idx="9">
                  <c:v>254</c:v>
                </c:pt>
                <c:pt idx="10">
                  <c:v>190</c:v>
                </c:pt>
                <c:pt idx="11">
                  <c:v>261</c:v>
                </c:pt>
                <c:pt idx="12">
                  <c:v>160</c:v>
                </c:pt>
                <c:pt idx="13">
                  <c:v>182</c:v>
                </c:pt>
                <c:pt idx="14">
                  <c:v>206</c:v>
                </c:pt>
                <c:pt idx="15">
                  <c:v>207</c:v>
                </c:pt>
                <c:pt idx="16">
                  <c:v>205</c:v>
                </c:pt>
                <c:pt idx="17">
                  <c:v>217</c:v>
                </c:pt>
                <c:pt idx="18">
                  <c:v>250</c:v>
                </c:pt>
                <c:pt idx="19">
                  <c:v>207</c:v>
                </c:pt>
                <c:pt idx="20">
                  <c:v>240</c:v>
                </c:pt>
                <c:pt idx="21">
                  <c:v>251</c:v>
                </c:pt>
                <c:pt idx="22">
                  <c:v>239</c:v>
                </c:pt>
                <c:pt idx="23">
                  <c:v>222</c:v>
                </c:pt>
                <c:pt idx="24">
                  <c:v>223</c:v>
                </c:pt>
                <c:pt idx="25">
                  <c:v>163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Civiles'!$M$33:$AL$33</c:f>
              <c:numCache>
                <c:formatCode>#,##0</c:formatCode>
                <c:ptCount val="26"/>
                <c:pt idx="0">
                  <c:v>7</c:v>
                </c:pt>
                <c:pt idx="1">
                  <c:v>16</c:v>
                </c:pt>
                <c:pt idx="2">
                  <c:v>13</c:v>
                </c:pt>
                <c:pt idx="3">
                  <c:v>23</c:v>
                </c:pt>
                <c:pt idx="4">
                  <c:v>36</c:v>
                </c:pt>
                <c:pt idx="5">
                  <c:v>21</c:v>
                </c:pt>
                <c:pt idx="6">
                  <c:v>40</c:v>
                </c:pt>
                <c:pt idx="7">
                  <c:v>9</c:v>
                </c:pt>
                <c:pt idx="8">
                  <c:v>41</c:v>
                </c:pt>
                <c:pt idx="9">
                  <c:v>31</c:v>
                </c:pt>
                <c:pt idx="10">
                  <c:v>42</c:v>
                </c:pt>
                <c:pt idx="11">
                  <c:v>27</c:v>
                </c:pt>
                <c:pt idx="12">
                  <c:v>25</c:v>
                </c:pt>
                <c:pt idx="13">
                  <c:v>22</c:v>
                </c:pt>
                <c:pt idx="14">
                  <c:v>25</c:v>
                </c:pt>
                <c:pt idx="15">
                  <c:v>30</c:v>
                </c:pt>
                <c:pt idx="16">
                  <c:v>42</c:v>
                </c:pt>
                <c:pt idx="17">
                  <c:v>33</c:v>
                </c:pt>
                <c:pt idx="18">
                  <c:v>18</c:v>
                </c:pt>
                <c:pt idx="19">
                  <c:v>24</c:v>
                </c:pt>
                <c:pt idx="20">
                  <c:v>57</c:v>
                </c:pt>
                <c:pt idx="21">
                  <c:v>66</c:v>
                </c:pt>
                <c:pt idx="22">
                  <c:v>55</c:v>
                </c:pt>
                <c:pt idx="23">
                  <c:v>47</c:v>
                </c:pt>
                <c:pt idx="24">
                  <c:v>61</c:v>
                </c:pt>
                <c:pt idx="25">
                  <c:v>32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Civiles'!$M$34:$AL$34</c:f>
              <c:numCache>
                <c:formatCode>#,##0</c:formatCode>
                <c:ptCount val="26"/>
                <c:pt idx="0">
                  <c:v>278</c:v>
                </c:pt>
                <c:pt idx="1">
                  <c:v>322</c:v>
                </c:pt>
                <c:pt idx="2">
                  <c:v>321</c:v>
                </c:pt>
                <c:pt idx="3">
                  <c:v>277</c:v>
                </c:pt>
                <c:pt idx="4">
                  <c:v>282</c:v>
                </c:pt>
                <c:pt idx="5">
                  <c:v>389</c:v>
                </c:pt>
                <c:pt idx="6">
                  <c:v>539</c:v>
                </c:pt>
                <c:pt idx="7">
                  <c:v>351</c:v>
                </c:pt>
                <c:pt idx="8">
                  <c:v>322</c:v>
                </c:pt>
                <c:pt idx="9">
                  <c:v>284</c:v>
                </c:pt>
                <c:pt idx="10">
                  <c:v>335</c:v>
                </c:pt>
                <c:pt idx="11">
                  <c:v>384</c:v>
                </c:pt>
                <c:pt idx="12">
                  <c:v>312</c:v>
                </c:pt>
                <c:pt idx="13">
                  <c:v>287</c:v>
                </c:pt>
                <c:pt idx="14">
                  <c:v>298</c:v>
                </c:pt>
                <c:pt idx="15">
                  <c:v>387</c:v>
                </c:pt>
                <c:pt idx="16">
                  <c:v>340</c:v>
                </c:pt>
                <c:pt idx="17">
                  <c:v>276</c:v>
                </c:pt>
                <c:pt idx="18">
                  <c:v>318</c:v>
                </c:pt>
                <c:pt idx="19">
                  <c:v>304</c:v>
                </c:pt>
                <c:pt idx="20">
                  <c:v>309</c:v>
                </c:pt>
                <c:pt idx="21">
                  <c:v>261</c:v>
                </c:pt>
                <c:pt idx="22">
                  <c:v>225</c:v>
                </c:pt>
                <c:pt idx="23">
                  <c:v>309</c:v>
                </c:pt>
                <c:pt idx="24">
                  <c:v>318</c:v>
                </c:pt>
                <c:pt idx="25">
                  <c:v>282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Civiles'!$M$11:$AL$11</c:f>
              <c:strCache>
                <c:ptCount val="26"/>
                <c:pt idx="0">
                  <c:v>2014 T3</c:v>
                </c:pt>
                <c:pt idx="1">
                  <c:v>2014 T4</c:v>
                </c:pt>
                <c:pt idx="2">
                  <c:v>2015 T1</c:v>
                </c:pt>
                <c:pt idx="3">
                  <c:v>2015 T2</c:v>
                </c:pt>
                <c:pt idx="4">
                  <c:v>2015 T3</c:v>
                </c:pt>
                <c:pt idx="5">
                  <c:v>2015 T4</c:v>
                </c:pt>
                <c:pt idx="6">
                  <c:v>2016 T1</c:v>
                </c:pt>
                <c:pt idx="7">
                  <c:v>2016 T2</c:v>
                </c:pt>
                <c:pt idx="8">
                  <c:v>2016 T3</c:v>
                </c:pt>
                <c:pt idx="9">
                  <c:v>2016 T4</c:v>
                </c:pt>
                <c:pt idx="10">
                  <c:v>2017 T1</c:v>
                </c:pt>
                <c:pt idx="11">
                  <c:v>2017 T2</c:v>
                </c:pt>
                <c:pt idx="12">
                  <c:v>2017 T3</c:v>
                </c:pt>
                <c:pt idx="13">
                  <c:v>2017 T4</c:v>
                </c:pt>
                <c:pt idx="14">
                  <c:v>2018 T1</c:v>
                </c:pt>
                <c:pt idx="15">
                  <c:v>2018 T2</c:v>
                </c:pt>
                <c:pt idx="16">
                  <c:v>2018 T3</c:v>
                </c:pt>
                <c:pt idx="17">
                  <c:v>2018 T4</c:v>
                </c:pt>
                <c:pt idx="18">
                  <c:v>2019 T1</c:v>
                </c:pt>
                <c:pt idx="19">
                  <c:v>2019 T2</c:v>
                </c:pt>
                <c:pt idx="20">
                  <c:v>2019 T3</c:v>
                </c:pt>
                <c:pt idx="21">
                  <c:v>2019 T4</c:v>
                </c:pt>
                <c:pt idx="22">
                  <c:v>2020 T1</c:v>
                </c:pt>
                <c:pt idx="23">
                  <c:v>2020 T2</c:v>
                </c:pt>
                <c:pt idx="24">
                  <c:v>2020 T3</c:v>
                </c:pt>
                <c:pt idx="25">
                  <c:v>2020 T4</c:v>
                </c:pt>
              </c:strCache>
            </c:strRef>
          </c:cat>
          <c:val>
            <c:numRef>
              <c:f>'Medidas Civiles'!$M$36:$AL$36</c:f>
              <c:numCache>
                <c:formatCode>#,##0</c:formatCode>
                <c:ptCount val="26"/>
                <c:pt idx="0">
                  <c:v>41</c:v>
                </c:pt>
                <c:pt idx="1">
                  <c:v>58</c:v>
                </c:pt>
                <c:pt idx="2">
                  <c:v>37</c:v>
                </c:pt>
                <c:pt idx="3">
                  <c:v>36</c:v>
                </c:pt>
                <c:pt idx="4">
                  <c:v>49</c:v>
                </c:pt>
                <c:pt idx="5">
                  <c:v>61</c:v>
                </c:pt>
                <c:pt idx="6">
                  <c:v>72</c:v>
                </c:pt>
                <c:pt idx="7">
                  <c:v>83</c:v>
                </c:pt>
                <c:pt idx="8">
                  <c:v>63</c:v>
                </c:pt>
                <c:pt idx="9">
                  <c:v>63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45</c:v>
                </c:pt>
                <c:pt idx="14">
                  <c:v>59</c:v>
                </c:pt>
                <c:pt idx="15">
                  <c:v>28</c:v>
                </c:pt>
                <c:pt idx="16">
                  <c:v>49</c:v>
                </c:pt>
                <c:pt idx="17">
                  <c:v>117</c:v>
                </c:pt>
                <c:pt idx="18">
                  <c:v>48</c:v>
                </c:pt>
                <c:pt idx="19">
                  <c:v>52</c:v>
                </c:pt>
                <c:pt idx="20">
                  <c:v>35</c:v>
                </c:pt>
                <c:pt idx="21">
                  <c:v>38</c:v>
                </c:pt>
                <c:pt idx="22">
                  <c:v>28</c:v>
                </c:pt>
                <c:pt idx="23">
                  <c:v>48</c:v>
                </c:pt>
                <c:pt idx="24">
                  <c:v>44</c:v>
                </c:pt>
                <c:pt idx="25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03616"/>
        <c:axId val="245573888"/>
      </c:lineChart>
      <c:catAx>
        <c:axId val="153903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5573888"/>
        <c:crosses val="autoZero"/>
        <c:auto val="1"/>
        <c:lblAlgn val="ctr"/>
        <c:lblOffset val="100"/>
        <c:noMultiLvlLbl val="0"/>
      </c:catAx>
      <c:valAx>
        <c:axId val="2455738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539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'Juzgados de lo Penal'!$C$24:$AL$24</c:f>
              <c:numCache>
                <c:formatCode>0.0%</c:formatCode>
                <c:ptCount val="36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  <c:pt idx="32">
                  <c:v>0.58533057851239667</c:v>
                </c:pt>
                <c:pt idx="33">
                  <c:v>0.59299999999999997</c:v>
                </c:pt>
                <c:pt idx="34">
                  <c:v>0.59908536585365857</c:v>
                </c:pt>
                <c:pt idx="35">
                  <c:v>0.62369207772795221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'Juzgados de lo Penal'!$C$25:$AL$25</c:f>
              <c:numCache>
                <c:formatCode>0.0%</c:formatCode>
                <c:ptCount val="36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  <c:pt idx="32">
                  <c:v>0.56995305164319254</c:v>
                </c:pt>
                <c:pt idx="33">
                  <c:v>0.55000000000000004</c:v>
                </c:pt>
                <c:pt idx="34">
                  <c:v>0.59783169850283946</c:v>
                </c:pt>
                <c:pt idx="35">
                  <c:v>0.60198624904507259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50496"/>
        <c:axId val="245577920"/>
      </c:lineChart>
      <c:catAx>
        <c:axId val="22545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5577920"/>
        <c:crosses val="autoZero"/>
        <c:auto val="1"/>
        <c:lblAlgn val="ctr"/>
        <c:lblOffset val="100"/>
        <c:noMultiLvlLbl val="0"/>
      </c:catAx>
      <c:valAx>
        <c:axId val="245577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545049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'Juzgados de lo Penal'!$C$17:$AL$17</c:f>
              <c:numCache>
                <c:formatCode>0.0%</c:formatCode>
                <c:ptCount val="36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  <c:pt idx="32">
                  <c:v>0.585430076067876</c:v>
                </c:pt>
                <c:pt idx="33">
                  <c:v>0.58499999999999996</c:v>
                </c:pt>
                <c:pt idx="34">
                  <c:v>0.60224719101123592</c:v>
                </c:pt>
                <c:pt idx="35">
                  <c:v>0.62451712593355657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90528"/>
        <c:axId val="245577344"/>
      </c:lineChart>
      <c:catAx>
        <c:axId val="22639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5577344"/>
        <c:crosses val="autoZero"/>
        <c:auto val="1"/>
        <c:lblAlgn val="ctr"/>
        <c:lblOffset val="100"/>
        <c:noMultiLvlLbl val="0"/>
      </c:catAx>
      <c:valAx>
        <c:axId val="2455773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639052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Provinciales'!$C$31:$AL$31</c:f>
              <c:numCache>
                <c:formatCode>0.0%</c:formatCode>
                <c:ptCount val="36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  <c:pt idx="32">
                  <c:v>0.73809523809523814</c:v>
                </c:pt>
                <c:pt idx="33">
                  <c:v>0.82608695652173914</c:v>
                </c:pt>
                <c:pt idx="34">
                  <c:v>0.81481481481481477</c:v>
                </c:pt>
                <c:pt idx="35">
                  <c:v>0.84444444444444444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Provinciales'!$C$32:$AL$32</c:f>
              <c:numCache>
                <c:formatCode>0.0%</c:formatCode>
                <c:ptCount val="36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  <c:pt idx="32">
                  <c:v>0.74193548387096775</c:v>
                </c:pt>
                <c:pt idx="33">
                  <c:v>0.83333333333333337</c:v>
                </c:pt>
                <c:pt idx="34">
                  <c:v>0.76470588235294112</c:v>
                </c:pt>
                <c:pt idx="35">
                  <c:v>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17184"/>
        <c:axId val="246941376"/>
      </c:lineChart>
      <c:catAx>
        <c:axId val="22671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6941376"/>
        <c:crosses val="autoZero"/>
        <c:auto val="1"/>
        <c:lblAlgn val="ctr"/>
        <c:lblOffset val="100"/>
        <c:noMultiLvlLbl val="0"/>
      </c:catAx>
      <c:valAx>
        <c:axId val="246941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671718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Provinciales'!$C$14:$AL$14</c:f>
              <c:numCache>
                <c:formatCode>0.0%</c:formatCode>
                <c:ptCount val="36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  <c:pt idx="32">
                  <c:v>0.68</c:v>
                </c:pt>
                <c:pt idx="33">
                  <c:v>0.85185185185185186</c:v>
                </c:pt>
                <c:pt idx="34">
                  <c:v>0.76923076923076927</c:v>
                </c:pt>
                <c:pt idx="35">
                  <c:v>0.76829268292682928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Provinciales'!$C$17:$AL$17</c:f>
              <c:numCache>
                <c:formatCode>0.0%</c:formatCode>
                <c:ptCount val="36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  <c:pt idx="32">
                  <c:v>0.7857142857142857</c:v>
                </c:pt>
                <c:pt idx="33">
                  <c:v>0.7142857142857143</c:v>
                </c:pt>
                <c:pt idx="34">
                  <c:v>0.8</c:v>
                </c:pt>
                <c:pt idx="35">
                  <c:v>0.95454545454545459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Provinciales'!$C$20:$AL$20</c:f>
              <c:numCache>
                <c:formatCode>0.0%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472"/>
        <c:axId val="246944256"/>
      </c:lineChart>
      <c:catAx>
        <c:axId val="271913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6944256"/>
        <c:crosses val="autoZero"/>
        <c:auto val="1"/>
        <c:lblAlgn val="ctr"/>
        <c:lblOffset val="100"/>
        <c:noMultiLvlLbl val="0"/>
      </c:catAx>
      <c:valAx>
        <c:axId val="2469442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Provinciales'!$C$11:$AL$11</c:f>
              <c:strCache>
                <c:ptCount val="36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  <c:pt idx="33">
                  <c:v>2020 T2</c:v>
                </c:pt>
                <c:pt idx="34">
                  <c:v>2020 T3</c:v>
                </c:pt>
                <c:pt idx="35">
                  <c:v>2020 T4</c:v>
                </c:pt>
              </c:strCache>
            </c:strRef>
          </c:cat>
          <c:val>
            <c:numRef>
              <c:f>'Audiencias Provinciales'!$C$24:$AL$24</c:f>
              <c:numCache>
                <c:formatCode>0.0%</c:formatCode>
                <c:ptCount val="36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  <c:pt idx="32">
                  <c:v>0.84690553745928343</c:v>
                </c:pt>
                <c:pt idx="33">
                  <c:v>0.84197924980047889</c:v>
                </c:pt>
                <c:pt idx="34">
                  <c:v>0.84608030592734229</c:v>
                </c:pt>
                <c:pt idx="35">
                  <c:v>0.82730455075845977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913984"/>
        <c:axId val="247387776"/>
      </c:lineChart>
      <c:catAx>
        <c:axId val="27191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47387776"/>
        <c:crosses val="autoZero"/>
        <c:auto val="1"/>
        <c:lblAlgn val="ctr"/>
        <c:lblOffset val="100"/>
        <c:noMultiLvlLbl val="0"/>
      </c:catAx>
      <c:valAx>
        <c:axId val="247387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7191398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2" t="s">
        <v>43</v>
      </c>
      <c r="C17" s="32"/>
      <c r="D17" s="32"/>
      <c r="E17" s="32"/>
    </row>
    <row r="18" spans="2:7" ht="14.25" x14ac:dyDescent="0.2">
      <c r="B18" s="32" t="s">
        <v>53</v>
      </c>
      <c r="C18" s="32"/>
      <c r="D18" s="32"/>
      <c r="E18" s="32"/>
    </row>
    <row r="19" spans="2:7" ht="14.25" x14ac:dyDescent="0.2">
      <c r="B19" s="32" t="s">
        <v>0</v>
      </c>
      <c r="C19" s="32"/>
      <c r="D19" s="32"/>
      <c r="E19" s="32"/>
    </row>
    <row r="20" spans="2:7" ht="14.25" x14ac:dyDescent="0.2">
      <c r="B20" s="32" t="s">
        <v>1</v>
      </c>
      <c r="C20" s="32"/>
      <c r="D20" s="32"/>
      <c r="E20" s="32"/>
    </row>
    <row r="21" spans="2:7" ht="14.25" x14ac:dyDescent="0.2">
      <c r="B21" s="32" t="s">
        <v>2</v>
      </c>
      <c r="C21" s="32"/>
      <c r="D21" s="32"/>
      <c r="E21" s="32"/>
    </row>
    <row r="22" spans="2:7" ht="14.25" x14ac:dyDescent="0.2">
      <c r="B22" s="1"/>
      <c r="C22" s="1"/>
      <c r="D22" s="1"/>
      <c r="E22" s="1"/>
    </row>
    <row r="23" spans="2:7" ht="14.25" x14ac:dyDescent="0.2">
      <c r="B23" s="32" t="s">
        <v>148</v>
      </c>
      <c r="C23" s="32"/>
      <c r="D23" s="32"/>
      <c r="E23" s="32"/>
      <c r="F23" s="32"/>
      <c r="G23" s="32"/>
    </row>
    <row r="24" spans="2:7" ht="14.25" x14ac:dyDescent="0.2">
      <c r="B24" s="32" t="s">
        <v>147</v>
      </c>
      <c r="C24" s="32"/>
      <c r="D24" s="32"/>
      <c r="E24" s="32"/>
      <c r="F24" s="32"/>
      <c r="G24" s="32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L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8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  <c r="AJ12" s="6">
        <v>34576</v>
      </c>
      <c r="AK12" s="6">
        <v>42854</v>
      </c>
      <c r="AL12" s="6">
        <v>37189</v>
      </c>
    </row>
    <row r="13" spans="2:38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  <c r="AJ13" s="6">
        <v>22393</v>
      </c>
      <c r="AK13" s="6">
        <v>27777</v>
      </c>
      <c r="AL13" s="6">
        <v>24173</v>
      </c>
    </row>
    <row r="14" spans="2:38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  <c r="AJ14" s="6">
        <v>10945</v>
      </c>
      <c r="AK14" s="6">
        <v>13736</v>
      </c>
      <c r="AL14" s="6">
        <v>11872</v>
      </c>
    </row>
    <row r="15" spans="2:38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  <c r="AJ15" s="6">
        <v>234</v>
      </c>
      <c r="AK15" s="6">
        <v>80</v>
      </c>
      <c r="AL15" s="6">
        <v>101</v>
      </c>
    </row>
    <row r="16" spans="2:38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  <c r="AJ16" s="6">
        <v>78</v>
      </c>
      <c r="AK16" s="6">
        <v>11</v>
      </c>
      <c r="AL16" s="6">
        <v>33</v>
      </c>
    </row>
    <row r="17" spans="2:38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  <c r="AJ17" s="6">
        <v>33338</v>
      </c>
      <c r="AK17" s="6">
        <v>41513</v>
      </c>
      <c r="AL17" s="6">
        <v>36045</v>
      </c>
    </row>
    <row r="18" spans="2:38" ht="30" customHeight="1" thickBot="1" x14ac:dyDescent="0.25">
      <c r="B18" s="5" t="s">
        <v>158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421</v>
      </c>
      <c r="AJ18" s="27">
        <v>312</v>
      </c>
      <c r="AK18" s="27">
        <v>91</v>
      </c>
      <c r="AL18" s="27">
        <v>134</v>
      </c>
    </row>
    <row r="19" spans="2:38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</row>
    <row r="20" spans="2:38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1687</v>
      </c>
      <c r="AL20" s="6">
        <v>1409</v>
      </c>
    </row>
    <row r="21" spans="2:38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4496</v>
      </c>
      <c r="AL21" s="6">
        <v>3550</v>
      </c>
    </row>
    <row r="22" spans="2:38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>AI14/AI17</f>
        <v>0.33246261159112439</v>
      </c>
      <c r="AJ22" s="12">
        <f>AJ14/AJ17</f>
        <v>0.32830403743475911</v>
      </c>
      <c r="AK22" s="12">
        <f>AK14/AK17</f>
        <v>0.33088430130320623</v>
      </c>
      <c r="AL22" s="12">
        <f>AL14/AL17</f>
        <v>0.32936607019004022</v>
      </c>
    </row>
    <row r="23" spans="2:38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>AI20/AI21</f>
        <v>0.37711522965350525</v>
      </c>
      <c r="AJ23" s="12">
        <f>AJ20/AJ21</f>
        <v>0.3721518987341772</v>
      </c>
      <c r="AK23" s="12">
        <f>AK20/AK21</f>
        <v>0.3752224199288256</v>
      </c>
      <c r="AL23" s="12">
        <f>AL20/AL21</f>
        <v>0.39690140845070421</v>
      </c>
    </row>
    <row r="24" spans="2:38" ht="30" customHeight="1" thickBot="1" x14ac:dyDescent="0.25">
      <c r="B24" s="5" t="s">
        <v>40</v>
      </c>
      <c r="C24" s="28">
        <v>0.11986046962307419</v>
      </c>
      <c r="D24" s="28">
        <v>0.12564212328767124</v>
      </c>
      <c r="E24" s="28">
        <v>0.11675637309989945</v>
      </c>
      <c r="F24" s="28">
        <v>0.12310069533865568</v>
      </c>
      <c r="G24" s="28">
        <v>0.12608946315325398</v>
      </c>
      <c r="H24" s="28">
        <v>0.12576599460231783</v>
      </c>
      <c r="I24" s="28">
        <v>0.1173071104387292</v>
      </c>
      <c r="J24" s="28">
        <v>0.12131423757371525</v>
      </c>
      <c r="K24" s="28">
        <v>0.12498766893558252</v>
      </c>
      <c r="L24" s="28">
        <v>0.13211773242058109</v>
      </c>
      <c r="M24" s="28">
        <v>0.11975542905334177</v>
      </c>
      <c r="N24" s="28">
        <v>0.11949985682924501</v>
      </c>
      <c r="O24" s="28">
        <v>0.11725481134255439</v>
      </c>
      <c r="P24" s="28">
        <v>0.12444180745089467</v>
      </c>
      <c r="Q24" s="28">
        <v>0.11950749147010829</v>
      </c>
      <c r="R24" s="28">
        <v>0.11322802363439045</v>
      </c>
      <c r="S24" s="28">
        <v>0.10737478871986478</v>
      </c>
      <c r="T24" s="28">
        <v>0.12002986230160925</v>
      </c>
      <c r="U24" s="28">
        <v>0.11081953446873277</v>
      </c>
      <c r="V24" s="28">
        <v>0.1127030976874803</v>
      </c>
      <c r="W24" s="28">
        <v>0.10301414500481375</v>
      </c>
      <c r="X24" s="28">
        <v>9.9861791093724381E-2</v>
      </c>
      <c r="Y24" s="28">
        <f>Y21/Y17</f>
        <v>0.10152097773641285</v>
      </c>
      <c r="Z24" s="28">
        <v>0.1</v>
      </c>
      <c r="AA24" s="28">
        <v>0.112</v>
      </c>
      <c r="AB24" s="28">
        <v>0.11</v>
      </c>
      <c r="AC24" s="28">
        <v>0.109</v>
      </c>
      <c r="AD24" s="28">
        <v>0.106</v>
      </c>
      <c r="AE24" s="29">
        <f>AE21/AE17</f>
        <v>9.7335508428493742E-2</v>
      </c>
      <c r="AF24" s="28">
        <f>AF21/AF17</f>
        <v>0.10719727293856364</v>
      </c>
      <c r="AG24" s="28">
        <v>0.10593093266280652</v>
      </c>
      <c r="AH24" s="28">
        <v>0.11244377811094453</v>
      </c>
      <c r="AI24" s="28">
        <f>AI21/AI17</f>
        <v>0.10686913339265723</v>
      </c>
      <c r="AJ24" s="28">
        <f>AJ21/AJ17</f>
        <v>9.4786729857819899E-2</v>
      </c>
      <c r="AK24" s="28">
        <f>AK21/AK17</f>
        <v>0.10830342302411293</v>
      </c>
      <c r="AL24" s="28">
        <f>AL21/AL17</f>
        <v>9.8488001109723958E-2</v>
      </c>
    </row>
    <row r="25" spans="2:38" ht="30" customHeight="1" thickBot="1" x14ac:dyDescent="0.25">
      <c r="B25" s="7" t="s">
        <v>41</v>
      </c>
      <c r="C25" s="30">
        <v>0.13098869549614212</v>
      </c>
      <c r="D25" s="30">
        <v>0.14656866934450047</v>
      </c>
      <c r="E25" s="30">
        <v>0.1339919980403364</v>
      </c>
      <c r="F25" s="30">
        <v>0.14823282842716967</v>
      </c>
      <c r="G25" s="30">
        <v>0.15515999588435025</v>
      </c>
      <c r="H25" s="30">
        <v>0.15638875185002465</v>
      </c>
      <c r="I25" s="30">
        <v>0.1451405474921918</v>
      </c>
      <c r="J25" s="30">
        <v>0.14503740648379052</v>
      </c>
      <c r="K25" s="30">
        <v>0.14931095223292923</v>
      </c>
      <c r="L25" s="30">
        <v>0.16350200143692908</v>
      </c>
      <c r="M25" s="30">
        <v>0.14060731799321011</v>
      </c>
      <c r="N25" s="30">
        <v>0.14625815133009004</v>
      </c>
      <c r="O25" s="30">
        <v>0.14287310098302056</v>
      </c>
      <c r="P25" s="30">
        <v>0.15998741082668905</v>
      </c>
      <c r="Q25" s="30">
        <v>0.15077650930782679</v>
      </c>
      <c r="R25" s="30">
        <v>0.15573227302849568</v>
      </c>
      <c r="S25" s="30">
        <v>0.1287235186579202</v>
      </c>
      <c r="T25" s="30">
        <v>0.15031897926634769</v>
      </c>
      <c r="U25" s="30">
        <v>0.14271375125467653</v>
      </c>
      <c r="V25" s="30">
        <v>0.14305835010060361</v>
      </c>
      <c r="W25" s="30">
        <v>0.13743329542472224</v>
      </c>
      <c r="X25" s="30">
        <v>0.13388114209827356</v>
      </c>
      <c r="Y25" s="30">
        <f>Y20/Y14</f>
        <v>0.12134884825457136</v>
      </c>
      <c r="Z25" s="30">
        <v>0.128</v>
      </c>
      <c r="AA25" s="30">
        <v>0.127</v>
      </c>
      <c r="AB25" s="30">
        <v>0.12</v>
      </c>
      <c r="AC25" s="30">
        <v>0.13200000000000001</v>
      </c>
      <c r="AD25" s="30">
        <v>0.121</v>
      </c>
      <c r="AE25" s="31">
        <f>AE20/AE14</f>
        <v>0.10476861639652338</v>
      </c>
      <c r="AF25" s="30">
        <f>AF20/AF14</f>
        <v>0.12599501487496984</v>
      </c>
      <c r="AG25" s="30">
        <v>0.12891447830360905</v>
      </c>
      <c r="AH25" s="30">
        <v>0.11766473814711849</v>
      </c>
      <c r="AI25" s="30">
        <f>AI20/AI14</f>
        <v>0.12122258677257813</v>
      </c>
      <c r="AJ25" s="30">
        <f>AJ20/AJ14</f>
        <v>0.1074463225216994</v>
      </c>
      <c r="AK25" s="30">
        <f>AK20/AK14</f>
        <v>0.12281595806639488</v>
      </c>
      <c r="AL25" s="30">
        <f>AL20/AL14</f>
        <v>0.11868261455525607</v>
      </c>
    </row>
    <row r="26" spans="2:38" ht="13.5" thickTop="1" x14ac:dyDescent="0.2"/>
    <row r="28" spans="2:38" x14ac:dyDescent="0.2">
      <c r="B28" s="33" t="s">
        <v>42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L23"/>
  <sheetViews>
    <sheetView topLeftCell="C1"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8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</row>
    <row r="14" spans="2:38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10373</v>
      </c>
      <c r="AL14" s="6">
        <v>8205</v>
      </c>
    </row>
    <row r="15" spans="2:38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71</v>
      </c>
      <c r="AL15" s="6">
        <v>50</v>
      </c>
    </row>
    <row r="16" spans="2:38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7373</v>
      </c>
      <c r="AL16" s="6">
        <v>5685</v>
      </c>
    </row>
    <row r="17" spans="2:38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2930</v>
      </c>
      <c r="AL17" s="6">
        <v>2470</v>
      </c>
    </row>
    <row r="18" spans="2:38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v>2667</v>
      </c>
      <c r="AJ18" s="6">
        <v>2411</v>
      </c>
      <c r="AK18" s="6">
        <v>3001</v>
      </c>
      <c r="AL18" s="6">
        <f>AL15+AL17</f>
        <v>2520</v>
      </c>
    </row>
    <row r="19" spans="2:38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>AI16/AI14</f>
        <v>0.70748821401162154</v>
      </c>
      <c r="AJ19" s="12">
        <f>AJ16/AJ14</f>
        <v>0.70772214813916834</v>
      </c>
      <c r="AK19" s="12">
        <f>AK16/AK14</f>
        <v>0.71078762171020915</v>
      </c>
      <c r="AL19" s="12">
        <f>AL16/AL14</f>
        <v>0.69287020109689212</v>
      </c>
    </row>
    <row r="20" spans="2:38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>AI17/AI14</f>
        <v>0.28461791470233527</v>
      </c>
      <c r="AJ20" s="12">
        <f>AJ17/AJ14</f>
        <v>0.2862165110922536</v>
      </c>
      <c r="AK20" s="12">
        <f>AK17/AK14</f>
        <v>0.28246408946302903</v>
      </c>
      <c r="AL20" s="12">
        <f>AL17/AL14</f>
        <v>0.30103595368677638</v>
      </c>
    </row>
    <row r="21" spans="2:38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>AI15/AI14</f>
        <v>7.7842341848481525E-3</v>
      </c>
      <c r="AJ21" s="12">
        <f>AJ15/AJ14</f>
        <v>6.0613407685780095E-3</v>
      </c>
      <c r="AK21" s="12">
        <f>AK15/AK14</f>
        <v>6.8446929528583819E-3</v>
      </c>
      <c r="AL21" s="12">
        <f>AL15/AL14</f>
        <v>6.0938452163315053E-3</v>
      </c>
    </row>
    <row r="22" spans="2:38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>AI18/AI14</f>
        <v>0.29240214888718341</v>
      </c>
      <c r="AJ22" s="17">
        <f>AJ18/AJ14</f>
        <v>0.29227785186083161</v>
      </c>
      <c r="AK22" s="17">
        <f>AK18/AK14</f>
        <v>0.28930878241588742</v>
      </c>
      <c r="AL22" s="17">
        <f>AL18/AL14</f>
        <v>0.30712979890310788</v>
      </c>
    </row>
    <row r="23" spans="2:38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L19"/>
  <sheetViews>
    <sheetView topLeftCell="B1"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  <c r="AJ12" s="6">
        <v>3004</v>
      </c>
      <c r="AK12" s="6">
        <v>5720</v>
      </c>
      <c r="AL12" s="6">
        <v>5302</v>
      </c>
    </row>
    <row r="13" spans="2:38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  <c r="AJ13" s="6">
        <v>2024</v>
      </c>
      <c r="AK13" s="6">
        <v>3659</v>
      </c>
      <c r="AL13" s="6">
        <v>3256</v>
      </c>
    </row>
    <row r="14" spans="2:38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</row>
    <row r="15" spans="2:38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222</v>
      </c>
      <c r="AK15" s="6">
        <v>472</v>
      </c>
      <c r="AL15" s="6">
        <v>617</v>
      </c>
    </row>
    <row r="16" spans="2:38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</row>
    <row r="17" spans="2:38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>(AI14+AI13)/AI12</f>
        <v>0.86650902837489252</v>
      </c>
      <c r="AJ17" s="12">
        <f>(AJ14+AJ13)/AJ12</f>
        <v>0.9137816245006658</v>
      </c>
      <c r="AK17" s="12">
        <f>(AK14+AK13)/AK12</f>
        <v>0.9</v>
      </c>
      <c r="AL17" s="12">
        <f>(AL14+AL13)/AL12</f>
        <v>0.85439456808751413</v>
      </c>
    </row>
    <row r="18" spans="2:38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v>0.84670100564140294</v>
      </c>
      <c r="AI18" s="12">
        <f t="shared" ref="AI18:AJ18" si="1">AI13/(AI13+AI15)</f>
        <v>0.84907300115874851</v>
      </c>
      <c r="AJ18" s="12">
        <f t="shared" si="1"/>
        <v>0.90115761353517365</v>
      </c>
      <c r="AK18" s="12">
        <f t="shared" ref="AK18:AL18" si="2">AK13/(AK13+AK15)</f>
        <v>0.88574195110142817</v>
      </c>
      <c r="AL18" s="12">
        <f t="shared" si="2"/>
        <v>0.8406919700490576</v>
      </c>
    </row>
    <row r="19" spans="2:38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v>0.91791577444682371</v>
      </c>
      <c r="AI19" s="12">
        <f t="shared" ref="AI19:AJ19" si="3">AI14/(AI14+AI16)</f>
        <v>0.91666666666666663</v>
      </c>
      <c r="AJ19" s="12">
        <f t="shared" si="3"/>
        <v>0.95118733509234832</v>
      </c>
      <c r="AK19" s="12">
        <f t="shared" ref="AK19:AL19" si="4">AK14/(AK14+AK16)</f>
        <v>0.93706733794839525</v>
      </c>
      <c r="AL19" s="12">
        <f t="shared" si="4"/>
        <v>0.89153254023792861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L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225</v>
      </c>
      <c r="AL12" s="6">
        <v>211</v>
      </c>
    </row>
    <row r="13" spans="2:38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</row>
    <row r="14" spans="2:38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</row>
    <row r="15" spans="2:38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</row>
    <row r="16" spans="2:38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  <c r="AJ16" s="6">
        <v>4163</v>
      </c>
      <c r="AK16" s="6">
        <v>5092</v>
      </c>
      <c r="AL16" s="6">
        <v>4144</v>
      </c>
    </row>
    <row r="17" spans="2:38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</row>
    <row r="18" spans="2:38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  <c r="AJ18" s="6">
        <v>3958</v>
      </c>
      <c r="AK18" s="6">
        <v>4856</v>
      </c>
      <c r="AL18" s="6">
        <v>4194</v>
      </c>
    </row>
    <row r="19" spans="2:38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</row>
    <row r="20" spans="2:38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</row>
    <row r="21" spans="2:38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</row>
    <row r="22" spans="2:38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1211</v>
      </c>
      <c r="AL22" s="6">
        <v>899</v>
      </c>
    </row>
    <row r="23" spans="2:38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</row>
    <row r="24" spans="2:38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</row>
    <row r="25" spans="2:38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</row>
    <row r="26" spans="2:38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  <c r="AJ26" s="6">
        <v>10526</v>
      </c>
      <c r="AK26" s="6">
        <v>12834</v>
      </c>
      <c r="AL26" s="6">
        <v>11047</v>
      </c>
    </row>
    <row r="27" spans="2:38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</row>
    <row r="28" spans="2:38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f>SUM(AL12,AL13)</f>
        <v>395</v>
      </c>
    </row>
    <row r="29" spans="2:38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f>SUM(AL14,AL15)</f>
        <v>744</v>
      </c>
    </row>
    <row r="30" spans="2:38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f>SUM(AL16,AL17)</f>
        <v>5474</v>
      </c>
    </row>
    <row r="31" spans="2:38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f>SUM(AL18:AL19)</f>
        <v>5429</v>
      </c>
    </row>
    <row r="32" spans="2:38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f>SUM(AL20:AL21)</f>
        <v>606</v>
      </c>
    </row>
    <row r="33" spans="2:38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f>SUM(AL22:AL23)</f>
        <v>1122</v>
      </c>
    </row>
    <row r="34" spans="2:38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f>SUM(AL24:AL25)</f>
        <v>837</v>
      </c>
    </row>
    <row r="35" spans="2:38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>SUM(AI26:AI27)</f>
        <v>15215</v>
      </c>
      <c r="AJ35" s="14">
        <f>SUM(AJ26:AJ27)</f>
        <v>14257</v>
      </c>
      <c r="AK35" s="14">
        <f>SUM(AK26:AK27)</f>
        <v>17657</v>
      </c>
      <c r="AL35" s="14">
        <f>SUM(AL26:AL27)</f>
        <v>14607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L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</row>
    <row r="13" spans="2:38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</row>
    <row r="14" spans="2:38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</row>
    <row r="15" spans="2:38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</row>
    <row r="16" spans="2:38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</row>
    <row r="17" spans="2:38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</row>
    <row r="18" spans="2:38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</row>
    <row r="19" spans="2:38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</row>
    <row r="20" spans="2:38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</row>
    <row r="21" spans="2:38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</row>
    <row r="22" spans="2:38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1433</v>
      </c>
      <c r="AL22" s="6">
        <v>1146</v>
      </c>
    </row>
    <row r="23" spans="2:38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</row>
    <row r="24" spans="2:38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</row>
    <row r="25" spans="2:38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</row>
    <row r="26" spans="2:38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852</v>
      </c>
      <c r="AL26" s="6">
        <v>641</v>
      </c>
    </row>
    <row r="27" spans="2:38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</row>
    <row r="28" spans="2:38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4084</v>
      </c>
      <c r="AL28" s="6">
        <v>3174</v>
      </c>
    </row>
    <row r="29" spans="2:38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</row>
    <row r="30" spans="2:38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f>SUM(AL12:AL13)</f>
        <v>961</v>
      </c>
    </row>
    <row r="31" spans="2:38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f>SUM(AL14:AL15)</f>
        <v>10</v>
      </c>
    </row>
    <row r="32" spans="2:38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f>SUM(AL16:AL17)</f>
        <v>163</v>
      </c>
    </row>
    <row r="33" spans="2:38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f>SUM(AL18:AL19)</f>
        <v>32</v>
      </c>
    </row>
    <row r="34" spans="2:38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f>SUM(AL20:AL21)</f>
        <v>282</v>
      </c>
    </row>
    <row r="35" spans="2:38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f>SUM(AL22:AL23)</f>
        <v>1202</v>
      </c>
    </row>
    <row r="36" spans="2:38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f>SUM(AL24:AL25)</f>
        <v>29</v>
      </c>
    </row>
    <row r="37" spans="2:38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f>SUM(AL26:AL27)</f>
        <v>673</v>
      </c>
    </row>
    <row r="38" spans="2:38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>SUM(AI28:AI29)</f>
        <v>3737</v>
      </c>
      <c r="AJ38" s="14">
        <f>SUM(AJ28:AJ29)</f>
        <v>3904</v>
      </c>
      <c r="AK38" s="14">
        <f>SUM(AK28:AK29)</f>
        <v>4393</v>
      </c>
      <c r="AL38" s="14">
        <f>SUM(AL28:AL29)</f>
        <v>3352</v>
      </c>
    </row>
    <row r="39" spans="2:38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L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38" ht="32.25" x14ac:dyDescent="0.4">
      <c r="K4" s="26"/>
    </row>
    <row r="11" spans="2:3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</row>
    <row r="13" spans="2:38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</row>
    <row r="14" spans="2:38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v>4002</v>
      </c>
      <c r="AJ14" s="6">
        <v>1366</v>
      </c>
      <c r="AK14" s="6">
        <v>3484</v>
      </c>
      <c r="AL14" s="6">
        <f>SUM(AL12:AL13)</f>
        <v>4850</v>
      </c>
    </row>
    <row r="15" spans="2:38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</row>
    <row r="16" spans="2:38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v>6836</v>
      </c>
      <c r="AJ16" s="6">
        <v>2337</v>
      </c>
      <c r="AK16" s="6">
        <v>5785</v>
      </c>
      <c r="AL16" s="6">
        <f>SUM(AL14,AL15)</f>
        <v>7766</v>
      </c>
    </row>
    <row r="17" spans="2:38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v>0.585430076067876</v>
      </c>
      <c r="AJ17" s="12">
        <v>0.58499999999999996</v>
      </c>
      <c r="AK17" s="12">
        <f>AK14/AK16</f>
        <v>0.60224719101123592</v>
      </c>
      <c r="AL17" s="12">
        <f>AL14/AL16</f>
        <v>0.62451712593355657</v>
      </c>
    </row>
    <row r="18" spans="2:38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</row>
    <row r="19" spans="2:38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</row>
    <row r="20" spans="2:38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</row>
    <row r="21" spans="2:38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</row>
    <row r="22" spans="2:38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</row>
    <row r="23" spans="2:38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J23" s="12">
        <v>0.57999999999999996</v>
      </c>
      <c r="AK23" s="12">
        <f>(AK19+AK20)/AK18</f>
        <v>0.59867188830240081</v>
      </c>
      <c r="AL23" s="12">
        <f>(AL19+AL20)/AL18</f>
        <v>0.61656210790464239</v>
      </c>
    </row>
    <row r="24" spans="2:38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 t="shared" ref="AI24:AL25" si="0">AI19/(AI19+AI21)</f>
        <v>0.58533057851239667</v>
      </c>
      <c r="AJ24" s="12">
        <v>0.59299999999999997</v>
      </c>
      <c r="AK24" s="12">
        <f t="shared" ref="AK24" si="1">AK19/(AK19+AK21)</f>
        <v>0.59908536585365857</v>
      </c>
      <c r="AL24" s="12">
        <f t="shared" si="0"/>
        <v>0.62369207772795221</v>
      </c>
    </row>
    <row r="25" spans="2:38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 t="shared" si="0"/>
        <v>0.56995305164319254</v>
      </c>
      <c r="AJ25" s="12">
        <v>0.55000000000000004</v>
      </c>
      <c r="AK25" s="12">
        <f t="shared" ref="AK25" si="2">AK20/(AK20+AK22)</f>
        <v>0.59783169850283946</v>
      </c>
      <c r="AL25" s="12">
        <f t="shared" si="0"/>
        <v>0.60198624904507259</v>
      </c>
    </row>
    <row r="26" spans="2:38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</row>
    <row r="27" spans="2:38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</row>
    <row r="28" spans="2:38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3">
        <v>2433</v>
      </c>
      <c r="AH28" s="23">
        <v>3414</v>
      </c>
      <c r="AI28" s="23">
        <v>2841</v>
      </c>
      <c r="AJ28" s="23">
        <v>967</v>
      </c>
      <c r="AK28" s="23">
        <v>2312</v>
      </c>
      <c r="AL28" s="23">
        <v>2946</v>
      </c>
    </row>
    <row r="29" spans="2:38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J29" s="12">
        <v>0.58599999999999997</v>
      </c>
      <c r="AK29" s="12"/>
      <c r="AL29" s="12">
        <f>AL27/AL26</f>
        <v>0.62206542655548425</v>
      </c>
    </row>
    <row r="30" spans="2:38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</row>
    <row r="31" spans="2:38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</row>
    <row r="32" spans="2:38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</row>
    <row r="33" spans="2:38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J33" s="16">
        <v>0.25</v>
      </c>
      <c r="AK33" s="16">
        <f>AK31/AK30</f>
        <v>0.42307692307692307</v>
      </c>
      <c r="AL33" s="16">
        <f>AL31/AL30</f>
        <v>0.37142857142857144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L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38" ht="32.25" x14ac:dyDescent="0.4">
      <c r="K8" s="26"/>
    </row>
    <row r="11" spans="2:3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</row>
    <row r="12" spans="2:38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4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</row>
    <row r="13" spans="2:38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4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</row>
    <row r="14" spans="2:38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5">
        <f>AF12/(AF12+AF13)</f>
        <v>0.82278481012658233</v>
      </c>
      <c r="AG14" s="12">
        <v>0.80487804878048785</v>
      </c>
      <c r="AH14" s="12">
        <v>0.71212121212121215</v>
      </c>
      <c r="AI14" s="12">
        <f>AI12/(AI12+AI13)</f>
        <v>0.68</v>
      </c>
      <c r="AJ14" s="12">
        <f>AJ12/(AJ12+AJ13)</f>
        <v>0.85185185185185186</v>
      </c>
      <c r="AK14" s="12">
        <f>AK12/(AK12+AK13)</f>
        <v>0.76923076923076927</v>
      </c>
      <c r="AL14" s="12">
        <f>AL12/(AL12+AL13)</f>
        <v>0.76829268292682928</v>
      </c>
    </row>
    <row r="15" spans="2:38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4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</row>
    <row r="16" spans="2:38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4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</row>
    <row r="17" spans="2:38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5">
        <f>AF15/(AF15+AF16)</f>
        <v>1</v>
      </c>
      <c r="AG17" s="12">
        <v>0.76190476190476186</v>
      </c>
      <c r="AH17" s="12">
        <v>0.90909090909090906</v>
      </c>
      <c r="AI17" s="12">
        <f>AI15/(AI15+AI16)</f>
        <v>0.7857142857142857</v>
      </c>
      <c r="AJ17" s="12">
        <f>AJ15/(AJ15+AJ16)</f>
        <v>0.7142857142857143</v>
      </c>
      <c r="AK17" s="12">
        <f>AK15/(AK15+AK16)</f>
        <v>0.8</v>
      </c>
      <c r="AL17" s="12">
        <f>AL15/(AL15+AL16)</f>
        <v>0.95454545454545459</v>
      </c>
    </row>
    <row r="18" spans="2:38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4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</row>
    <row r="19" spans="2:38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4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</row>
    <row r="20" spans="2:38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5">
        <f>AF18/(AF18+AF19)</f>
        <v>1</v>
      </c>
      <c r="AG20" s="12">
        <v>0.875</v>
      </c>
      <c r="AH20" s="12">
        <v>1</v>
      </c>
      <c r="AI20" s="12">
        <f>AI18/(AI18+AI19)</f>
        <v>1</v>
      </c>
      <c r="AJ20" s="12">
        <f>AJ18/(AJ18+AJ19)</f>
        <v>1</v>
      </c>
      <c r="AK20" s="12">
        <f>AK18/(AK18+AK19)</f>
        <v>1</v>
      </c>
      <c r="AL20" s="12">
        <f>AL18/(AL18+AL19)</f>
        <v>1</v>
      </c>
    </row>
    <row r="21" spans="2:38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4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</row>
    <row r="22" spans="2:38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4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</row>
    <row r="23" spans="2:38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4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</row>
    <row r="24" spans="2:38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5">
        <f>AF21/(AF21+AF22+AF23)</f>
        <v>0.83711911357340718</v>
      </c>
      <c r="AG24" s="12">
        <v>0.84267782426778237</v>
      </c>
      <c r="AH24" s="12">
        <v>0.83588129496402874</v>
      </c>
      <c r="AI24" s="12">
        <f>AI21/(AI21+AI22+AI23)</f>
        <v>0.84690553745928343</v>
      </c>
      <c r="AJ24" s="12">
        <f>AJ21/(AJ21+AJ22+AJ23)</f>
        <v>0.84197924980047889</v>
      </c>
      <c r="AK24" s="12">
        <f>AK21/(AK21+AK22+AK23)</f>
        <v>0.84608030592734229</v>
      </c>
      <c r="AL24" s="12">
        <f>AL21/(AL21+AL22+AL23)</f>
        <v>0.82730455075845977</v>
      </c>
    </row>
    <row r="25" spans="2:38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4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</row>
    <row r="26" spans="2:38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4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</row>
    <row r="27" spans="2:38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4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</row>
    <row r="28" spans="2:38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4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</row>
    <row r="29" spans="2:38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4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</row>
    <row r="30" spans="2:38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5">
        <f>(AF26+AF27)/AF25</f>
        <v>0.87155963302752293</v>
      </c>
      <c r="AG30" s="12">
        <v>0.78873239436619713</v>
      </c>
      <c r="AH30" s="12">
        <v>0.79207920792079212</v>
      </c>
      <c r="AI30" s="12">
        <f>(AI26+AI27)/AI25</f>
        <v>0.73972602739726023</v>
      </c>
      <c r="AJ30" s="12">
        <f>(AJ26+AJ27)/AJ25</f>
        <v>0.82857142857142863</v>
      </c>
      <c r="AK30" s="12">
        <f>(AK26+AK27)/AK25</f>
        <v>0.80281690140845074</v>
      </c>
      <c r="AL30" s="12">
        <f>(AL26+AL27)/AL25</f>
        <v>0.83199999999999996</v>
      </c>
    </row>
    <row r="31" spans="2:38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5">
        <f t="shared" si="0"/>
        <v>0.87142857142857144</v>
      </c>
      <c r="AG31" s="12">
        <v>0.82</v>
      </c>
      <c r="AH31" s="12">
        <v>0.88709677419354838</v>
      </c>
      <c r="AI31" s="12">
        <f t="shared" ref="AI31" si="1">AI26/(AI26+AI28)</f>
        <v>0.73809523809523814</v>
      </c>
      <c r="AJ31" s="12">
        <f t="shared" ref="AJ31:AL31" si="2">AJ26/(AJ26+AJ28)</f>
        <v>0.82608695652173914</v>
      </c>
      <c r="AK31" s="12">
        <f t="shared" ref="AK31" si="3">AK26/(AK26+AK28)</f>
        <v>0.81481481481481477</v>
      </c>
      <c r="AL31" s="12">
        <f t="shared" si="2"/>
        <v>0.84444444444444444</v>
      </c>
    </row>
    <row r="32" spans="2:38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5">
        <f t="shared" si="0"/>
        <v>0.87179487179487181</v>
      </c>
      <c r="AG32" s="12">
        <v>0.7142857142857143</v>
      </c>
      <c r="AH32" s="12">
        <v>0.64102564102564108</v>
      </c>
      <c r="AI32" s="12">
        <f t="shared" ref="AI32" si="4">AI27/(AI27+AI29)</f>
        <v>0.74193548387096775</v>
      </c>
      <c r="AJ32" s="12">
        <f t="shared" ref="AJ32:AL32" si="5">AJ27/(AJ27+AJ29)</f>
        <v>0.83333333333333337</v>
      </c>
      <c r="AK32" s="12">
        <f t="shared" ref="AK32" si="6">AK27/(AK27+AK29)</f>
        <v>0.76470588235294112</v>
      </c>
      <c r="AL32" s="12">
        <f t="shared" si="5"/>
        <v>0.8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2021-03-26T08:55:54Z</dcterms:modified>
</cp:coreProperties>
</file>